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19440" windowHeight="7995"/>
  </bookViews>
  <sheets>
    <sheet name="Tabelle1" sheetId="1" r:id="rId1"/>
    <sheet name="Tabelle2" sheetId="2" r:id="rId2"/>
    <sheet name="Tabelle3" sheetId="3" r:id="rId3"/>
  </sheets>
  <calcPr calcId="152511" calcMode="autoNoTable"/>
</workbook>
</file>

<file path=xl/calcChain.xml><?xml version="1.0" encoding="utf-8"?>
<calcChain xmlns="http://schemas.openxmlformats.org/spreadsheetml/2006/main">
  <c r="G29" i="1"/>
  <c r="G27" l="1"/>
  <c r="G49" s="1"/>
  <c r="C29"/>
  <c r="C27" s="1"/>
  <c r="B20"/>
  <c r="G48" l="1"/>
  <c r="B17"/>
  <c r="C20" l="1"/>
  <c r="C19"/>
  <c r="C17"/>
  <c r="G47" s="1"/>
  <c r="C16"/>
  <c r="E4"/>
  <c r="E5"/>
  <c r="E6"/>
  <c r="E7"/>
  <c r="E3"/>
  <c r="C4"/>
  <c r="C5"/>
  <c r="C6"/>
  <c r="C7"/>
  <c r="C3"/>
</calcChain>
</file>

<file path=xl/sharedStrings.xml><?xml version="1.0" encoding="utf-8"?>
<sst xmlns="http://schemas.openxmlformats.org/spreadsheetml/2006/main" count="61" uniqueCount="45">
  <si>
    <t>TVL 6 EG 2</t>
  </si>
  <si>
    <t xml:space="preserve">TVL 13 EG2 </t>
  </si>
  <si>
    <t>Brutto Jahr</t>
  </si>
  <si>
    <t>Netto mtl</t>
  </si>
  <si>
    <t>Brutto mtl.</t>
  </si>
  <si>
    <t>AG Brutto mtl.</t>
  </si>
  <si>
    <t>AG Brutto Jahr</t>
  </si>
  <si>
    <t>TVL 8 EG 2</t>
  </si>
  <si>
    <t>TVL 9 EG 2</t>
  </si>
  <si>
    <t>Entgelt</t>
  </si>
  <si>
    <t>50m²</t>
  </si>
  <si>
    <t>Kaltmiete</t>
  </si>
  <si>
    <t>http://www.wohnungsboerse.net/mietspiegel-Braunschweig/4276</t>
  </si>
  <si>
    <t>Durchschnittlicher Quadratmeterpreis Braunschweig 2014 liegt bei 6,93€</t>
  </si>
  <si>
    <t>Beispiel:</t>
  </si>
  <si>
    <t xml:space="preserve">100 %- Stelle, 2014 bei Lohnsteuerklasse 1 </t>
  </si>
  <si>
    <t>http://mieterbund.de/service/betriebskostenspiegel.html</t>
  </si>
  <si>
    <t>Warmmiete</t>
  </si>
  <si>
    <r>
      <t xml:space="preserve">Brutto/ Netto Angaben: </t>
    </r>
    <r>
      <rPr>
        <u/>
        <sz val="11"/>
        <color theme="1"/>
        <rFont val="Calibri"/>
        <family val="2"/>
        <scheme val="minor"/>
      </rPr>
      <t>http://oeffentlicher-dienst.info/</t>
    </r>
  </si>
  <si>
    <r>
      <t xml:space="preserve">AG Brutto: </t>
    </r>
    <r>
      <rPr>
        <u/>
        <sz val="11"/>
        <color theme="1"/>
        <rFont val="Calibri"/>
        <family val="2"/>
        <scheme val="minor"/>
      </rPr>
      <t>www.brutto-netto-rechner.info</t>
    </r>
  </si>
  <si>
    <t>Differenz 8-9</t>
  </si>
  <si>
    <t>Differenz 6-8</t>
  </si>
  <si>
    <t>70m²</t>
  </si>
  <si>
    <t>Betriebskostenspiegel, durchschnittlich 2,97 Euro pro Quadratmeter im Monat für Betriebskosten.</t>
  </si>
  <si>
    <t>Durchschnittliche Konsumausgaben:</t>
  </si>
  <si>
    <t>Strom</t>
  </si>
  <si>
    <t>1 Personenhaushalt = 2.256 kWh pro Jahr</t>
  </si>
  <si>
    <t>durchschnittliche Kosten = 0,2873 EUR pro kWh</t>
  </si>
  <si>
    <t>Nahrungs- und Genussmittel</t>
  </si>
  <si>
    <t>Bekleidung</t>
  </si>
  <si>
    <t>Innenausstattung, Haushaltsgeräte und -gegenstände</t>
  </si>
  <si>
    <t>Gesundheitspflege</t>
  </si>
  <si>
    <t>Verkehr</t>
  </si>
  <si>
    <t>Nachrichtenübermittlung</t>
  </si>
  <si>
    <t>Freizeit, Unterhaltung, Kultur</t>
  </si>
  <si>
    <t>Bildungswesen</t>
  </si>
  <si>
    <t>Beherbergungs- und Gaststättendienstleistungen</t>
  </si>
  <si>
    <t>andere Waren und Dienstleistungen</t>
  </si>
  <si>
    <t>http://www.musterhaushalt.de/durchschnitt/einkommen-und-ausgaben/singlehaushalt/</t>
  </si>
  <si>
    <t>http://www.musterhaushalt.de/durchschnitt/stromverbrauch/</t>
  </si>
  <si>
    <t>1 Personenhaushalt:</t>
  </si>
  <si>
    <t>2 Personenhaushalt (Alleinerziehende):</t>
  </si>
  <si>
    <t>2 Personenhaushalt = 3.248 kWh pro Jahr</t>
  </si>
  <si>
    <t>durchschnittliche Gesamtausgaben 1 Personenhaushalt:</t>
  </si>
  <si>
    <t>durchschnittliche Gesamtausgaben 2 Personenhaushalt (Alleinerziehende):</t>
  </si>
</sst>
</file>

<file path=xl/styles.xml><?xml version="1.0" encoding="utf-8"?>
<styleSheet xmlns="http://schemas.openxmlformats.org/spreadsheetml/2006/main">
  <numFmts count="1">
    <numFmt numFmtId="44" formatCode="_-* #,##0.00\ &quot;€&quot;_-;\-* #,##0.00\ &quot;€&quot;_-;_-* &quot;-&quot;??\ &quot;€&quot;_-;_-@_-"/>
  </numFmts>
  <fonts count="11">
    <font>
      <sz val="11"/>
      <color theme="1"/>
      <name val="Calibri"/>
      <family val="2"/>
      <scheme val="minor"/>
    </font>
    <font>
      <sz val="10"/>
      <color rgb="FF000070"/>
      <name val="Arial Unicode MS"/>
      <family val="2"/>
    </font>
    <font>
      <sz val="11"/>
      <color rgb="FF0070C0"/>
      <name val="Calibri"/>
      <family val="2"/>
      <scheme val="minor"/>
    </font>
    <font>
      <sz val="11"/>
      <color rgb="FF00B05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1"/>
    <xf numFmtId="44" fontId="0" fillId="0" borderId="0" xfId="2" applyFont="1"/>
    <xf numFmtId="0" fontId="9" fillId="0" borderId="0" xfId="0" applyFont="1"/>
    <xf numFmtId="0" fontId="0" fillId="0" borderId="1" xfId="0" applyBorder="1"/>
    <xf numFmtId="44" fontId="0" fillId="0" borderId="1" xfId="0" applyNumberFormat="1" applyBorder="1"/>
    <xf numFmtId="0" fontId="0" fillId="0" borderId="0" xfId="0" applyBorder="1"/>
    <xf numFmtId="44" fontId="0" fillId="0" borderId="1" xfId="2" applyFont="1" applyBorder="1"/>
    <xf numFmtId="44" fontId="9" fillId="0" borderId="0" xfId="2" applyFont="1"/>
    <xf numFmtId="0" fontId="7" fillId="0" borderId="0" xfId="0" applyFont="1"/>
    <xf numFmtId="44" fontId="7" fillId="0" borderId="0" xfId="0" applyNumberFormat="1" applyFont="1"/>
    <xf numFmtId="44" fontId="2" fillId="0" borderId="0" xfId="2" applyFont="1"/>
    <xf numFmtId="44" fontId="3" fillId="0" borderId="0" xfId="2" applyFont="1"/>
    <xf numFmtId="44" fontId="3" fillId="0" borderId="0" xfId="2" applyFont="1" applyAlignment="1">
      <alignment horizontal="right"/>
    </xf>
    <xf numFmtId="44" fontId="7" fillId="0" borderId="0" xfId="2" applyFont="1"/>
    <xf numFmtId="44" fontId="10" fillId="0" borderId="0" xfId="2" applyFont="1"/>
    <xf numFmtId="44" fontId="8" fillId="0" borderId="0" xfId="2" applyFont="1"/>
  </cellXfs>
  <cellStyles count="3">
    <cellStyle name="Hyperlink" xfId="1" builtinId="8"/>
    <cellStyle name="Standard" xfId="0" builtinId="0"/>
    <cellStyle name="Währung" xfId="2" builtinId="4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B05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le1" displayName="Tabelle1" ref="A2:G7" totalsRowShown="0">
  <autoFilter ref="A2:G7"/>
  <tableColumns count="7">
    <tableColumn id="1" name="Entgelt"/>
    <tableColumn id="2" name="TVL 6 EG 2" dataCellStyle="Währung"/>
    <tableColumn id="3" name="Differenz 6-8" dataDxfId="2" dataCellStyle="Währung">
      <calculatedColumnFormula>D3-B3</calculatedColumnFormula>
    </tableColumn>
    <tableColumn id="4" name="TVL 8 EG 2" dataCellStyle="Währung"/>
    <tableColumn id="5" name="Differenz 8-9" dataDxfId="1" dataCellStyle="Währung">
      <calculatedColumnFormula>F3-D3</calculatedColumnFormula>
    </tableColumn>
    <tableColumn id="6" name="TVL 9 EG 2" dataCellStyle="Währung"/>
    <tableColumn id="7" name="TVL 13 EG2 " dataDxfId="0" dataCellStyle="Währung"/>
  </tableColumns>
  <tableStyleInfo name="TableStyleMedium8" showFirstColumn="0" showLastColumn="0" showRowStripes="1" showColumnStripes="0"/>
</table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usterhaushalt.de/durchschnitt/stromverbrauch/" TargetMode="External"/><Relationship Id="rId2" Type="http://schemas.openxmlformats.org/officeDocument/2006/relationships/hyperlink" Target="http://www.musterhaushalt.de/durchschnitt/einkommen-und-ausgaben/singlehaushalt/" TargetMode="External"/><Relationship Id="rId1" Type="http://schemas.openxmlformats.org/officeDocument/2006/relationships/hyperlink" Target="http://mieterbund.de/service/betriebskostenspiegel.html" TargetMode="External"/><Relationship Id="rId6" Type="http://schemas.openxmlformats.org/officeDocument/2006/relationships/table" Target="../tables/table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wohnungsboerse.net/mietspiegel-Braunschweig/42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selection activeCell="G30" sqref="G30"/>
    </sheetView>
  </sheetViews>
  <sheetFormatPr baseColWidth="10" defaultRowHeight="15"/>
  <cols>
    <col min="1" max="7" width="25" customWidth="1"/>
    <col min="8" max="10" width="16.28515625" customWidth="1"/>
  </cols>
  <sheetData>
    <row r="1" spans="1:7">
      <c r="A1" t="s">
        <v>15</v>
      </c>
    </row>
    <row r="2" spans="1:7">
      <c r="A2" t="s">
        <v>9</v>
      </c>
      <c r="B2" t="s">
        <v>0</v>
      </c>
      <c r="C2" t="s">
        <v>21</v>
      </c>
      <c r="D2" t="s">
        <v>7</v>
      </c>
      <c r="E2" t="s">
        <v>20</v>
      </c>
      <c r="F2" t="s">
        <v>8</v>
      </c>
      <c r="G2" s="2" t="s">
        <v>1</v>
      </c>
    </row>
    <row r="3" spans="1:7">
      <c r="A3" t="s">
        <v>4</v>
      </c>
      <c r="B3" s="5">
        <v>2364.9499999999998</v>
      </c>
      <c r="C3" s="14">
        <f>D3-B3</f>
        <v>210.7800000000002</v>
      </c>
      <c r="D3" s="5">
        <v>2575.73</v>
      </c>
      <c r="E3" s="14">
        <f>F3-D3</f>
        <v>176.57999999999993</v>
      </c>
      <c r="F3" s="5">
        <v>2752.31</v>
      </c>
      <c r="G3" s="15">
        <v>3737.83</v>
      </c>
    </row>
    <row r="4" spans="1:7">
      <c r="A4" t="s">
        <v>2</v>
      </c>
      <c r="B4" s="5">
        <v>30626.1</v>
      </c>
      <c r="C4" s="14">
        <f t="shared" ref="C4:C7" si="0">D4-B4</f>
        <v>2729.5999999999985</v>
      </c>
      <c r="D4" s="5">
        <v>33355.699999999997</v>
      </c>
      <c r="E4" s="14">
        <f t="shared" ref="E4:E7" si="1">F4-D4</f>
        <v>1873.8700000000026</v>
      </c>
      <c r="F4" s="5">
        <v>35229.57</v>
      </c>
      <c r="G4" s="16">
        <v>44853.96</v>
      </c>
    </row>
    <row r="5" spans="1:7">
      <c r="A5" t="s">
        <v>5</v>
      </c>
      <c r="B5" s="5">
        <v>2819.66</v>
      </c>
      <c r="C5" s="14">
        <f t="shared" si="0"/>
        <v>251.67000000000007</v>
      </c>
      <c r="D5" s="5">
        <v>3071.33</v>
      </c>
      <c r="E5" s="14">
        <f t="shared" si="1"/>
        <v>211.09000000000015</v>
      </c>
      <c r="F5" s="5">
        <v>3282.42</v>
      </c>
      <c r="G5" s="15">
        <v>4457.3100000000004</v>
      </c>
    </row>
    <row r="6" spans="1:7">
      <c r="A6" t="s">
        <v>6</v>
      </c>
      <c r="B6" s="5">
        <v>33835.93</v>
      </c>
      <c r="C6" s="14">
        <f t="shared" si="0"/>
        <v>3020.0500000000029</v>
      </c>
      <c r="D6" s="5">
        <v>36855.980000000003</v>
      </c>
      <c r="E6" s="14">
        <f t="shared" si="1"/>
        <v>2533.3999999999942</v>
      </c>
      <c r="F6" s="5">
        <v>39389.379999999997</v>
      </c>
      <c r="G6" s="15">
        <v>53487.68</v>
      </c>
    </row>
    <row r="7" spans="1:7" s="12" customFormat="1">
      <c r="A7" s="12" t="s">
        <v>3</v>
      </c>
      <c r="B7" s="17">
        <v>1522.3</v>
      </c>
      <c r="C7" s="18">
        <f t="shared" si="0"/>
        <v>106.94000000000005</v>
      </c>
      <c r="D7" s="17">
        <v>1629.24</v>
      </c>
      <c r="E7" s="18">
        <f t="shared" si="1"/>
        <v>88.1400000000001</v>
      </c>
      <c r="F7" s="17">
        <v>1717.38</v>
      </c>
      <c r="G7" s="19">
        <v>2175.64</v>
      </c>
    </row>
    <row r="8" spans="1:7">
      <c r="G8" s="1"/>
    </row>
    <row r="9" spans="1:7">
      <c r="A9" t="s">
        <v>18</v>
      </c>
    </row>
    <row r="10" spans="1:7">
      <c r="A10" t="s">
        <v>19</v>
      </c>
    </row>
    <row r="12" spans="1:7">
      <c r="A12" t="s">
        <v>13</v>
      </c>
    </row>
    <row r="13" spans="1:7">
      <c r="A13" t="s">
        <v>23</v>
      </c>
    </row>
    <row r="15" spans="1:7">
      <c r="A15" t="s">
        <v>14</v>
      </c>
    </row>
    <row r="16" spans="1:7">
      <c r="A16" t="s">
        <v>10</v>
      </c>
      <c r="B16" s="5">
        <v>6.93</v>
      </c>
      <c r="C16" s="5">
        <f>B16*50</f>
        <v>346.5</v>
      </c>
      <c r="D16" t="s">
        <v>11</v>
      </c>
    </row>
    <row r="17" spans="1:7">
      <c r="B17" s="5">
        <f>B16+2.97</f>
        <v>9.9</v>
      </c>
      <c r="C17" s="5">
        <f>B17*50</f>
        <v>495</v>
      </c>
      <c r="D17" t="s">
        <v>17</v>
      </c>
    </row>
    <row r="18" spans="1:7">
      <c r="B18" s="5"/>
      <c r="C18" s="5"/>
    </row>
    <row r="19" spans="1:7">
      <c r="A19" t="s">
        <v>22</v>
      </c>
      <c r="B19" s="5">
        <v>6.93</v>
      </c>
      <c r="C19" s="5">
        <f>70*B16</f>
        <v>485.09999999999997</v>
      </c>
      <c r="D19" t="s">
        <v>11</v>
      </c>
    </row>
    <row r="20" spans="1:7">
      <c r="B20" s="5">
        <f>B19+2.97</f>
        <v>9.9</v>
      </c>
      <c r="C20" s="5">
        <f>70*B17</f>
        <v>693</v>
      </c>
      <c r="D20" t="s">
        <v>17</v>
      </c>
    </row>
    <row r="21" spans="1:7">
      <c r="B21" s="5"/>
      <c r="C21" s="5"/>
    </row>
    <row r="22" spans="1:7">
      <c r="A22" s="4" t="s">
        <v>12</v>
      </c>
      <c r="B22" s="3"/>
      <c r="C22" s="3"/>
      <c r="D22" s="3"/>
      <c r="E22" s="3"/>
    </row>
    <row r="23" spans="1:7">
      <c r="A23" s="4" t="s">
        <v>16</v>
      </c>
      <c r="B23" s="3"/>
      <c r="C23" s="3"/>
      <c r="D23" s="3"/>
    </row>
    <row r="25" spans="1:7">
      <c r="A25" t="s">
        <v>24</v>
      </c>
    </row>
    <row r="27" spans="1:7">
      <c r="A27" s="7" t="s">
        <v>40</v>
      </c>
      <c r="B27" s="7"/>
      <c r="C27" s="8">
        <f>SUM(C29:C41)</f>
        <v>939.01240000000007</v>
      </c>
      <c r="D27" s="9"/>
      <c r="E27" s="7" t="s">
        <v>41</v>
      </c>
      <c r="F27" s="7"/>
      <c r="G27" s="10">
        <f>SUM(G29:G41)</f>
        <v>1213.7625333333333</v>
      </c>
    </row>
    <row r="28" spans="1:7">
      <c r="G28" s="5"/>
    </row>
    <row r="29" spans="1:7">
      <c r="A29" t="s">
        <v>25</v>
      </c>
      <c r="C29" s="5">
        <f>(2256*0.2873)/12</f>
        <v>54.012400000000007</v>
      </c>
      <c r="E29" t="s">
        <v>25</v>
      </c>
      <c r="G29" s="5">
        <f>(3248*0.2873)/12</f>
        <v>77.762533333333337</v>
      </c>
    </row>
    <row r="30" spans="1:7" s="6" customFormat="1" ht="9">
      <c r="A30" s="6" t="s">
        <v>26</v>
      </c>
      <c r="E30" s="6" t="s">
        <v>42</v>
      </c>
      <c r="G30" s="11"/>
    </row>
    <row r="31" spans="1:7" s="6" customFormat="1" ht="9">
      <c r="A31" s="6" t="s">
        <v>27</v>
      </c>
      <c r="E31" s="6" t="s">
        <v>27</v>
      </c>
      <c r="G31" s="11"/>
    </row>
    <row r="32" spans="1:7">
      <c r="A32" t="s">
        <v>28</v>
      </c>
      <c r="C32" s="5">
        <v>182</v>
      </c>
      <c r="E32" t="s">
        <v>28</v>
      </c>
      <c r="G32" s="5">
        <v>281</v>
      </c>
    </row>
    <row r="33" spans="1:7">
      <c r="A33" t="s">
        <v>29</v>
      </c>
      <c r="C33" s="5">
        <v>58</v>
      </c>
      <c r="E33" t="s">
        <v>29</v>
      </c>
      <c r="G33" s="5">
        <v>94</v>
      </c>
    </row>
    <row r="34" spans="1:7">
      <c r="A34" t="s">
        <v>30</v>
      </c>
      <c r="C34" s="5">
        <v>62</v>
      </c>
      <c r="E34" t="s">
        <v>30</v>
      </c>
      <c r="G34" s="5">
        <v>84</v>
      </c>
    </row>
    <row r="35" spans="1:7">
      <c r="A35" t="s">
        <v>31</v>
      </c>
      <c r="C35" s="5">
        <v>60</v>
      </c>
      <c r="E35" t="s">
        <v>31</v>
      </c>
      <c r="G35" s="5">
        <v>45</v>
      </c>
    </row>
    <row r="36" spans="1:7">
      <c r="A36" t="s">
        <v>32</v>
      </c>
      <c r="C36" s="5">
        <v>172</v>
      </c>
      <c r="E36" t="s">
        <v>32</v>
      </c>
      <c r="G36" s="5">
        <v>213</v>
      </c>
    </row>
    <row r="37" spans="1:7">
      <c r="A37" t="s">
        <v>33</v>
      </c>
      <c r="C37" s="5">
        <v>50</v>
      </c>
      <c r="E37" t="s">
        <v>33</v>
      </c>
      <c r="G37" s="5">
        <v>69</v>
      </c>
    </row>
    <row r="38" spans="1:7">
      <c r="A38" t="s">
        <v>34</v>
      </c>
      <c r="C38" s="5">
        <v>161</v>
      </c>
      <c r="E38" t="s">
        <v>34</v>
      </c>
      <c r="G38" s="5">
        <v>174</v>
      </c>
    </row>
    <row r="39" spans="1:7">
      <c r="A39" t="s">
        <v>35</v>
      </c>
      <c r="C39" s="5">
        <v>6</v>
      </c>
      <c r="E39" t="s">
        <v>35</v>
      </c>
      <c r="G39" s="5">
        <v>27</v>
      </c>
    </row>
    <row r="40" spans="1:7">
      <c r="A40" t="s">
        <v>36</v>
      </c>
      <c r="C40" s="5">
        <v>69</v>
      </c>
      <c r="E40" t="s">
        <v>36</v>
      </c>
      <c r="G40" s="5">
        <v>69</v>
      </c>
    </row>
    <row r="41" spans="1:7">
      <c r="A41" t="s">
        <v>37</v>
      </c>
      <c r="C41" s="5">
        <v>65</v>
      </c>
      <c r="E41" t="s">
        <v>37</v>
      </c>
      <c r="G41" s="5">
        <v>80</v>
      </c>
    </row>
    <row r="42" spans="1:7">
      <c r="G42" s="5"/>
    </row>
    <row r="43" spans="1:7">
      <c r="A43" s="4" t="s">
        <v>38</v>
      </c>
    </row>
    <row r="44" spans="1:7">
      <c r="A44" s="4" t="s">
        <v>39</v>
      </c>
    </row>
    <row r="47" spans="1:7">
      <c r="A47" s="12" t="s">
        <v>43</v>
      </c>
      <c r="B47" s="12"/>
      <c r="C47" s="12"/>
      <c r="D47" s="12"/>
      <c r="E47" s="12"/>
      <c r="F47" s="12"/>
      <c r="G47" s="13">
        <f>C27+C17</f>
        <v>1434.0124000000001</v>
      </c>
    </row>
    <row r="48" spans="1:7">
      <c r="A48" s="12" t="s">
        <v>44</v>
      </c>
      <c r="B48" s="12"/>
      <c r="C48" s="12"/>
      <c r="D48" s="12"/>
      <c r="E48" s="12"/>
      <c r="F48" s="12" t="s">
        <v>10</v>
      </c>
      <c r="G48" s="13">
        <f>C17+G27</f>
        <v>1708.7625333333333</v>
      </c>
    </row>
    <row r="49" spans="6:7">
      <c r="F49" s="12" t="s">
        <v>22</v>
      </c>
      <c r="G49" s="13">
        <f>C20+G27</f>
        <v>1906.7625333333333</v>
      </c>
    </row>
  </sheetData>
  <hyperlinks>
    <hyperlink ref="A23" r:id="rId1"/>
    <hyperlink ref="A43" r:id="rId2"/>
    <hyperlink ref="A44" r:id="rId3"/>
    <hyperlink ref="A22" r:id="rId4"/>
  </hyperlinks>
  <pageMargins left="0.70866141732283472" right="0.70866141732283472" top="0.78740157480314965" bottom="0.78740157480314965" header="0.31496062992125984" footer="0.31496062992125984"/>
  <pageSetup paperSize="8" orientation="landscape" r:id="rId5"/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Stefanie</dc:creator>
  <cp:lastModifiedBy>frahrens</cp:lastModifiedBy>
  <cp:lastPrinted>2014-03-24T14:18:33Z</cp:lastPrinted>
  <dcterms:created xsi:type="dcterms:W3CDTF">2014-03-23T08:51:21Z</dcterms:created>
  <dcterms:modified xsi:type="dcterms:W3CDTF">2014-03-24T14:19:24Z</dcterms:modified>
</cp:coreProperties>
</file>